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滞存钢明细表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U17" i="1" l="1"/>
  <c r="AZ16" i="1"/>
  <c r="BA16" i="1" s="1"/>
  <c r="BB16" i="1" s="1"/>
  <c r="AZ15" i="1"/>
  <c r="BA15" i="1" s="1"/>
  <c r="BB15" i="1" s="1"/>
  <c r="AZ14" i="1"/>
  <c r="BA14" i="1" s="1"/>
  <c r="BB14" i="1" s="1"/>
  <c r="AZ13" i="1"/>
  <c r="BA13" i="1" s="1"/>
  <c r="BB13" i="1" s="1"/>
  <c r="AZ12" i="1"/>
  <c r="BA12" i="1" s="1"/>
  <c r="BB12" i="1" s="1"/>
  <c r="AZ11" i="1"/>
  <c r="BA11" i="1" s="1"/>
  <c r="BB11" i="1" s="1"/>
  <c r="AZ10" i="1"/>
  <c r="BA10" i="1" s="1"/>
  <c r="BB10" i="1" s="1"/>
  <c r="AZ9" i="1"/>
  <c r="BA9" i="1" s="1"/>
  <c r="BB9" i="1" s="1"/>
  <c r="AZ8" i="1"/>
  <c r="BA8" i="1" s="1"/>
  <c r="BB8" i="1" s="1"/>
  <c r="AZ7" i="1"/>
  <c r="BA7" i="1" s="1"/>
  <c r="BB7" i="1" s="1"/>
  <c r="AZ6" i="1"/>
  <c r="BA6" i="1" s="1"/>
  <c r="BB6" i="1" s="1"/>
  <c r="AZ5" i="1"/>
  <c r="BA5" i="1" s="1"/>
  <c r="BB5" i="1" s="1"/>
  <c r="AZ4" i="1"/>
  <c r="BA4" i="1" s="1"/>
  <c r="BB4" i="1" s="1"/>
  <c r="AZ3" i="1"/>
  <c r="BA3" i="1" s="1"/>
  <c r="BB3" i="1" s="1"/>
  <c r="AZ2" i="1"/>
  <c r="BA2" i="1" s="1"/>
  <c r="BB2" i="1" s="1"/>
</calcChain>
</file>

<file path=xl/sharedStrings.xml><?xml version="1.0" encoding="utf-8"?>
<sst xmlns="http://schemas.openxmlformats.org/spreadsheetml/2006/main" count="684" uniqueCount="177">
  <si>
    <t>HPB300</t>
  </si>
  <si>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</si>
  <si>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</si>
  <si>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</si>
  <si>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</si>
  <si>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</si>
  <si>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</si>
  <si>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</si>
  <si>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</si>
  <si>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</si>
  <si>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</si>
  <si>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</si>
  <si>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</si>
  <si>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</si>
  <si>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</si>
  <si>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</si>
  <si>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</si>
  <si>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</si>
  <si>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</si>
  <si>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</si>
  <si>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</si>
  <si>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</si>
  <si>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</si>
  <si>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</si>
  <si>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</si>
  <si>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</si>
  <si>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</si>
  <si>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</si>
  <si>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</si>
  <si>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</si>
  <si>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</si>
  <si>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</si>
  <si>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</si>
  <si>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</si>
  <si>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</si>
  <si>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</si>
  <si>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</si>
  <si>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</si>
  <si>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</si>
  <si>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</si>
  <si>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</si>
  <si>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</si>
  <si>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</si>
  <si>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</si>
  <si>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</si>
  <si>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</si>
  <si>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</si>
  <si>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</si>
  <si>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</si>
  <si>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</si>
  <si>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包装类型代码</t>
  </si>
  <si>
    <r>
      <rPr>
        <b/>
        <sz val="11"/>
        <color indexed="8"/>
        <rFont val="Calibri"/>
        <family val="2"/>
      </rPr>
      <t>准发</t>
    </r>
    <r>
      <rPr>
        <b/>
        <sz val="11"/>
        <color rgb="FF000000"/>
        <rFont val="黑体"/>
        <family val="3"/>
        <charset val="134"/>
      </rPr>
      <t>日期</t>
    </r>
  </si>
  <si>
    <t>月龄</t>
  </si>
  <si>
    <t>1944</t>
  </si>
  <si>
    <t>BWKWAA15</t>
  </si>
  <si>
    <t>建材产品室</t>
  </si>
  <si>
    <t>HB01</t>
  </si>
  <si>
    <t>建材组</t>
  </si>
  <si>
    <t>新疆伊犁钢铁有限责任公司</t>
  </si>
  <si>
    <t>QYX</t>
  </si>
  <si>
    <t>DL2300919</t>
  </si>
  <si>
    <t>DL23H00042</t>
  </si>
  <si>
    <t>JC</t>
  </si>
  <si>
    <t>建材</t>
  </si>
  <si>
    <t>D</t>
  </si>
  <si>
    <t>线材</t>
  </si>
  <si>
    <t>DB</t>
  </si>
  <si>
    <t>热轧光圆钢筋盘条</t>
  </si>
  <si>
    <t>DBN02D270001</t>
  </si>
  <si>
    <t>D701355309018</t>
  </si>
  <si>
    <t>Φ6</t>
  </si>
  <si>
    <t>1</t>
  </si>
  <si>
    <t>D72</t>
  </si>
  <si>
    <t>高线成品库</t>
  </si>
  <si>
    <t>D73B9999</t>
  </si>
  <si>
    <t xml:space="preserve"> </t>
  </si>
  <si>
    <t>48</t>
  </si>
  <si>
    <t>20230530172804</t>
  </si>
  <si>
    <t>20230529</t>
  </si>
  <si>
    <t>100019737Y</t>
  </si>
  <si>
    <t>20230530172830</t>
  </si>
  <si>
    <t>D1</t>
  </si>
  <si>
    <t>BL2301395</t>
  </si>
  <si>
    <t>BL23H00098</t>
  </si>
  <si>
    <t>B</t>
  </si>
  <si>
    <t>棒材</t>
  </si>
  <si>
    <t>BB</t>
  </si>
  <si>
    <t>热轧带肋钢筋</t>
  </si>
  <si>
    <t>HRB400E</t>
  </si>
  <si>
    <t>BBN04B2501001</t>
  </si>
  <si>
    <t>B701355108012</t>
  </si>
  <si>
    <t>Φ20*12000</t>
  </si>
  <si>
    <t>0</t>
  </si>
  <si>
    <t>B74</t>
  </si>
  <si>
    <t>棒材成品库</t>
  </si>
  <si>
    <t>B73B9999</t>
  </si>
  <si>
    <t>20230503232808</t>
  </si>
  <si>
    <t>20230503</t>
  </si>
  <si>
    <t>100018662Y</t>
  </si>
  <si>
    <t>20230503232832</t>
  </si>
  <si>
    <t>B1</t>
  </si>
  <si>
    <t>BL2302684</t>
  </si>
  <si>
    <t>BL23H00160</t>
  </si>
  <si>
    <t>B701365590007</t>
  </si>
  <si>
    <t>Φ18*9000</t>
  </si>
  <si>
    <t>20230615142805</t>
  </si>
  <si>
    <t>20230615</t>
  </si>
  <si>
    <t>100020432Y</t>
  </si>
  <si>
    <t>20230615142830</t>
  </si>
  <si>
    <t>BL23H00161</t>
  </si>
  <si>
    <t>B701365618009</t>
  </si>
  <si>
    <t>Φ18*12000</t>
  </si>
  <si>
    <t>20230615172808</t>
  </si>
  <si>
    <t>100020439Y</t>
  </si>
  <si>
    <t>20230615172830</t>
  </si>
  <si>
    <t>BL2302786</t>
  </si>
  <si>
    <t>BL23H00168</t>
  </si>
  <si>
    <t>B701365645005</t>
  </si>
  <si>
    <t>Φ28*12000</t>
  </si>
  <si>
    <t>B73</t>
  </si>
  <si>
    <t>棒材机旁库</t>
  </si>
  <si>
    <t>20230617072810</t>
  </si>
  <si>
    <t>20230617</t>
  </si>
  <si>
    <t>100020498Y</t>
  </si>
  <si>
    <t>20230617072830</t>
  </si>
  <si>
    <t>BL23H00167</t>
  </si>
  <si>
    <t>B701365683008</t>
  </si>
  <si>
    <t>Φ28*9000</t>
  </si>
  <si>
    <t>20230618122808</t>
  </si>
  <si>
    <t>20230618</t>
  </si>
  <si>
    <t>100020554Y</t>
  </si>
  <si>
    <t>20230618122831</t>
  </si>
  <si>
    <t>B701365728011</t>
  </si>
  <si>
    <t>20230619092809</t>
  </si>
  <si>
    <t>20230619</t>
  </si>
  <si>
    <t>100020600Y</t>
  </si>
  <si>
    <t>20230619092830</t>
  </si>
  <si>
    <t>B701365730013</t>
  </si>
  <si>
    <t>100020601Y</t>
  </si>
  <si>
    <t>20230619092832</t>
  </si>
  <si>
    <t>BL2302883</t>
  </si>
  <si>
    <t>BL23H00170</t>
  </si>
  <si>
    <t>B701365758017</t>
  </si>
  <si>
    <t>20230619232808</t>
  </si>
  <si>
    <t>100020618Y</t>
  </si>
  <si>
    <t>20230619232832</t>
  </si>
  <si>
    <t>B701365762017</t>
  </si>
  <si>
    <t>20230620012810</t>
  </si>
  <si>
    <t>100020620Y</t>
  </si>
  <si>
    <t>20230620012832</t>
  </si>
  <si>
    <t>B701365764004</t>
  </si>
  <si>
    <t>20230620032808</t>
  </si>
  <si>
    <t>20230620</t>
  </si>
  <si>
    <t>100020621Y</t>
  </si>
  <si>
    <t>20230620032830</t>
  </si>
  <si>
    <t>B701365775012</t>
  </si>
  <si>
    <t>20230620092815</t>
  </si>
  <si>
    <t>100020627Y</t>
  </si>
  <si>
    <t>20230620092842</t>
  </si>
  <si>
    <t>BL2302901</t>
  </si>
  <si>
    <t>BL23H00173</t>
  </si>
  <si>
    <t>B701365785019</t>
  </si>
  <si>
    <t>Φ32*12000</t>
  </si>
  <si>
    <t>20230620152806</t>
  </si>
  <si>
    <t>100020632Y</t>
  </si>
  <si>
    <t>20230620152830</t>
  </si>
  <si>
    <t>B701365793006</t>
  </si>
  <si>
    <t>20230620181618</t>
  </si>
  <si>
    <t>100020638Y</t>
  </si>
  <si>
    <t>20230620181632</t>
  </si>
  <si>
    <t>B7</t>
  </si>
  <si>
    <t>BL2302988</t>
  </si>
  <si>
    <t>BL23H00177</t>
  </si>
  <si>
    <t>B701365779012</t>
  </si>
  <si>
    <t>20230620181940</t>
  </si>
  <si>
    <t>100020640Y</t>
  </si>
  <si>
    <t>20230620182000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</si>
</sst>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b/>
      <sz val="11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000000"/>
      <name val="黑体"/>
      <family val="3"/>
      <charset val="134"/>
    </font>
    <font>
      <sz val="11"/>
      <color indexed="8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14" fontId="0" fillId="0" borderId="0" xfId="0" applyNumberFormat="1" applyFont="1" applyFill="1" applyAlignment="1">
      <alignment horizontal="center" vertical="center"/>
    </xf>
    <xf numFmtId="0" fontId="0" fillId="0" borderId="0" xfId="0" applyFill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uwen/Downloads/&#20234;&#38050;&#38271;&#40836;&#24211;&#23384;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匹配表"/>
      <sheetName val="1120原始数据"/>
      <sheetName val="伊钢机旁库"/>
      <sheetName val="5个月非尺"/>
      <sheetName val="1120透视"/>
      <sheetName val="1120智慧平台"/>
      <sheetName val="伊钢库龄5个以上的库存"/>
    </sheetNames>
    <sheetDataSet>
      <sheetData sheetId="0">
        <row r="1">
          <cell r="A1">
            <v>0</v>
          </cell>
          <cell r="B1" t="str">
            <v>3个月以内</v>
          </cell>
        </row>
        <row r="2">
          <cell r="A2">
            <v>3</v>
          </cell>
          <cell r="B2" t="str">
            <v>3-6个月</v>
          </cell>
        </row>
        <row r="3">
          <cell r="A3">
            <v>6</v>
          </cell>
          <cell r="B3" t="str">
            <v>6-9个月</v>
          </cell>
        </row>
        <row r="4">
          <cell r="A4">
            <v>9</v>
          </cell>
          <cell r="B4" t="str">
            <v>9-12个月</v>
          </cell>
        </row>
        <row r="5">
          <cell r="A5">
            <v>12</v>
          </cell>
          <cell r="B5" t="str">
            <v>12个月以上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0"/>
  <sheetViews>
    <sheetView tabSelected="1" workbookViewId="0">
      <selection activeCell="F31" sqref="F31"/>
    </sheetView>
  </sheetViews>
  <sheetFormatPr defaultRowHeight="13.5" x14ac:dyDescent="0.15"/>
  <cols>
    <col min="52" max="52" width="14.125" customWidth="1"/>
  </cols>
  <sheetData>
    <row r="1" spans="1:54" s="3" customFormat="1" ht="30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9</v>
      </c>
      <c r="J1" s="1" t="s">
        <v>10</v>
      </c>
      <c r="K1" s="1" t="s">
        <v>11</v>
      </c>
      <c r="L1" s="1" t="s">
        <v>12</v>
      </c>
      <c r="M1" s="1" t="s">
        <v>13</v>
      </c>
      <c r="N1" s="1" t="s">
        <v>14</v>
      </c>
      <c r="O1" s="1" t="s">
        <v>15</v>
      </c>
      <c r="P1" s="1" t="s">
        <v>16</v>
      </c>
      <c r="Q1" s="1" t="s">
        <v>17</v>
      </c>
      <c r="R1" s="1" t="s">
        <v>18</v>
      </c>
      <c r="S1" s="1" t="s">
        <v>19</v>
      </c>
      <c r="T1" s="1" t="s">
        <v>20</v>
      </c>
      <c r="U1" s="1" t="s">
        <v>21</v>
      </c>
      <c r="V1" s="1" t="s">
        <v>22</v>
      </c>
      <c r="W1" s="1" t="s">
        <v>23</v>
      </c>
      <c r="X1" s="1" t="s">
        <v>24</v>
      </c>
      <c r="Y1" s="1" t="s">
        <v>25</v>
      </c>
      <c r="Z1" s="1" t="s">
        <v>26</v>
      </c>
      <c r="AA1" s="1" t="s">
        <v>27</v>
      </c>
      <c r="AB1" s="1" t="s">
        <v>28</v>
      </c>
      <c r="AC1" s="1" t="s">
        <v>29</v>
      </c>
      <c r="AD1" s="1" t="s">
        <v>30</v>
      </c>
      <c r="AE1" s="1" t="s">
        <v>31</v>
      </c>
      <c r="AF1" s="1" t="s">
        <v>32</v>
      </c>
      <c r="AG1" s="1" t="s">
        <v>33</v>
      </c>
      <c r="AH1" s="1" t="s">
        <v>34</v>
      </c>
      <c r="AI1" s="1" t="s">
        <v>35</v>
      </c>
      <c r="AJ1" s="1" t="s">
        <v>36</v>
      </c>
      <c r="AK1" s="1" t="s">
        <v>37</v>
      </c>
      <c r="AL1" s="1" t="s">
        <v>38</v>
      </c>
      <c r="AM1" s="1" t="s">
        <v>39</v>
      </c>
      <c r="AN1" s="1" t="s">
        <v>40</v>
      </c>
      <c r="AO1" s="1" t="s">
        <v>41</v>
      </c>
      <c r="AP1" s="1" t="s">
        <v>15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2" t="s">
        <v>51</v>
      </c>
      <c r="BA1" s="2" t="s">
        <v>52</v>
      </c>
      <c r="BB1" s="2" t="s">
        <v>43</v>
      </c>
    </row>
    <row r="2" spans="1:54" s="4" customFormat="1" x14ac:dyDescent="0.15">
      <c r="A2" s="6" t="s">
        <v>53</v>
      </c>
      <c r="B2" s="6" t="s">
        <v>54</v>
      </c>
      <c r="C2" s="6" t="s">
        <v>55</v>
      </c>
      <c r="D2" s="6" t="s">
        <v>56</v>
      </c>
      <c r="E2" s="6" t="s">
        <v>57</v>
      </c>
      <c r="F2" s="6" t="s">
        <v>58</v>
      </c>
      <c r="G2" s="6" t="s">
        <v>59</v>
      </c>
      <c r="H2" s="6" t="s">
        <v>60</v>
      </c>
      <c r="I2" s="6" t="s">
        <v>61</v>
      </c>
      <c r="J2" s="6" t="s">
        <v>62</v>
      </c>
      <c r="K2" s="6" t="s">
        <v>63</v>
      </c>
      <c r="L2" s="6" t="s">
        <v>64</v>
      </c>
      <c r="M2" s="6" t="s">
        <v>65</v>
      </c>
      <c r="N2" s="6" t="s">
        <v>66</v>
      </c>
      <c r="O2" s="6" t="s">
        <v>67</v>
      </c>
      <c r="P2" s="6" t="s">
        <v>0</v>
      </c>
      <c r="Q2" s="6" t="s">
        <v>68</v>
      </c>
      <c r="R2" s="6" t="s">
        <v>69</v>
      </c>
      <c r="S2" s="6" t="s">
        <v>70</v>
      </c>
      <c r="T2" s="6" t="s">
        <v>71</v>
      </c>
      <c r="U2" s="6">
        <v>1.83</v>
      </c>
      <c r="V2" s="6">
        <v>1.83</v>
      </c>
      <c r="W2" s="6">
        <v>1.83</v>
      </c>
      <c r="X2" s="6">
        <v>1</v>
      </c>
      <c r="Y2" s="6" t="s">
        <v>72</v>
      </c>
      <c r="Z2" s="6" t="s">
        <v>73</v>
      </c>
      <c r="AA2" s="6" t="s">
        <v>74</v>
      </c>
      <c r="AB2" s="6" t="s">
        <v>75</v>
      </c>
      <c r="AC2" s="6" t="s">
        <v>75</v>
      </c>
      <c r="AD2" s="6" t="s">
        <v>76</v>
      </c>
      <c r="AE2" s="6" t="s">
        <v>75</v>
      </c>
      <c r="AF2" s="6" t="s">
        <v>75</v>
      </c>
      <c r="AG2" s="6" t="s">
        <v>75</v>
      </c>
      <c r="AH2" s="6" t="s">
        <v>75</v>
      </c>
      <c r="AI2" s="6" t="s">
        <v>75</v>
      </c>
      <c r="AJ2" s="6" t="s">
        <v>77</v>
      </c>
      <c r="AK2" s="6" t="s">
        <v>78</v>
      </c>
      <c r="AL2" s="6" t="s">
        <v>75</v>
      </c>
      <c r="AM2" s="6" t="s">
        <v>79</v>
      </c>
      <c r="AN2" s="6" t="s">
        <v>75</v>
      </c>
      <c r="AO2" s="6" t="s">
        <v>75</v>
      </c>
      <c r="AP2" s="6" t="s">
        <v>67</v>
      </c>
      <c r="AQ2" s="6" t="s">
        <v>80</v>
      </c>
      <c r="AR2" s="6" t="s">
        <v>75</v>
      </c>
      <c r="AS2" s="6" t="s">
        <v>75</v>
      </c>
      <c r="AT2" s="6">
        <v>1.83</v>
      </c>
      <c r="AU2" s="6">
        <v>0</v>
      </c>
      <c r="AV2" s="6">
        <v>0</v>
      </c>
      <c r="AW2" s="6">
        <v>0</v>
      </c>
      <c r="AX2" s="6">
        <v>6</v>
      </c>
      <c r="AY2" s="6" t="s">
        <v>81</v>
      </c>
      <c r="AZ2" s="7">
        <f>DATE(LEFT(AJ2,4),MID(AJ2,5,2),MID(AJ2,7,2))</f>
        <v>45076</v>
      </c>
      <c r="BA2" s="5">
        <f ca="1">DATEDIF(AZ2,TODAY(),"M")</f>
        <v>5</v>
      </c>
      <c r="BB2" s="5" t="str">
        <f ca="1">VLOOKUP(BA2,[1]匹配表!A:B,2,TRUE)</f>
        <v>3-6个月</v>
      </c>
    </row>
    <row r="3" spans="1:54" s="4" customFormat="1" x14ac:dyDescent="0.15">
      <c r="A3" s="6" t="s">
        <v>53</v>
      </c>
      <c r="B3" s="6" t="s">
        <v>54</v>
      </c>
      <c r="C3" s="6" t="s">
        <v>55</v>
      </c>
      <c r="D3" s="6" t="s">
        <v>56</v>
      </c>
      <c r="E3" s="6" t="s">
        <v>57</v>
      </c>
      <c r="F3" s="6" t="s">
        <v>58</v>
      </c>
      <c r="G3" s="6" t="s">
        <v>59</v>
      </c>
      <c r="H3" s="6" t="s">
        <v>82</v>
      </c>
      <c r="I3" s="6" t="s">
        <v>83</v>
      </c>
      <c r="J3" s="6" t="s">
        <v>62</v>
      </c>
      <c r="K3" s="6" t="s">
        <v>63</v>
      </c>
      <c r="L3" s="6" t="s">
        <v>84</v>
      </c>
      <c r="M3" s="6" t="s">
        <v>85</v>
      </c>
      <c r="N3" s="6" t="s">
        <v>86</v>
      </c>
      <c r="O3" s="6" t="s">
        <v>87</v>
      </c>
      <c r="P3" s="6" t="s">
        <v>88</v>
      </c>
      <c r="Q3" s="6" t="s">
        <v>89</v>
      </c>
      <c r="R3" s="6" t="s">
        <v>90</v>
      </c>
      <c r="S3" s="6" t="s">
        <v>91</v>
      </c>
      <c r="T3" s="6" t="s">
        <v>92</v>
      </c>
      <c r="U3" s="6">
        <v>3.4980000000000002</v>
      </c>
      <c r="V3" s="6">
        <v>3.343</v>
      </c>
      <c r="W3" s="6">
        <v>3.4980000000000002</v>
      </c>
      <c r="X3" s="6">
        <v>1</v>
      </c>
      <c r="Y3" s="6" t="s">
        <v>93</v>
      </c>
      <c r="Z3" s="6" t="s">
        <v>94</v>
      </c>
      <c r="AA3" s="6" t="s">
        <v>95</v>
      </c>
      <c r="AB3" s="6" t="s">
        <v>75</v>
      </c>
      <c r="AC3" s="6" t="s">
        <v>75</v>
      </c>
      <c r="AD3" s="6" t="s">
        <v>76</v>
      </c>
      <c r="AE3" s="6" t="s">
        <v>75</v>
      </c>
      <c r="AF3" s="6" t="s">
        <v>75</v>
      </c>
      <c r="AG3" s="6" t="s">
        <v>75</v>
      </c>
      <c r="AH3" s="6" t="s">
        <v>75</v>
      </c>
      <c r="AI3" s="6" t="s">
        <v>75</v>
      </c>
      <c r="AJ3" s="6" t="s">
        <v>96</v>
      </c>
      <c r="AK3" s="6" t="s">
        <v>97</v>
      </c>
      <c r="AL3" s="6" t="s">
        <v>75</v>
      </c>
      <c r="AM3" s="6" t="s">
        <v>98</v>
      </c>
      <c r="AN3" s="6" t="s">
        <v>75</v>
      </c>
      <c r="AO3" s="6" t="s">
        <v>75</v>
      </c>
      <c r="AP3" s="6" t="s">
        <v>87</v>
      </c>
      <c r="AQ3" s="6" t="s">
        <v>99</v>
      </c>
      <c r="AR3" s="6" t="s">
        <v>75</v>
      </c>
      <c r="AS3" s="6" t="s">
        <v>75</v>
      </c>
      <c r="AT3" s="6">
        <v>3.4980000000000002</v>
      </c>
      <c r="AU3" s="6">
        <v>12000</v>
      </c>
      <c r="AV3" s="6">
        <v>0</v>
      </c>
      <c r="AW3" s="6">
        <v>0</v>
      </c>
      <c r="AX3" s="6">
        <v>20</v>
      </c>
      <c r="AY3" s="6" t="s">
        <v>100</v>
      </c>
      <c r="AZ3" s="7">
        <f t="shared" ref="AZ3:AZ16" si="0">DATE(LEFT(AJ3,4),MID(AJ3,5,2),MID(AJ3,7,2))</f>
        <v>45049</v>
      </c>
      <c r="BA3" s="5">
        <f t="shared" ref="BA3:BA16" ca="1" si="1">DATEDIF(AZ3,TODAY(),"M")</f>
        <v>6</v>
      </c>
      <c r="BB3" s="5" t="str">
        <f ca="1">VLOOKUP(BA3,[1]匹配表!A:B,2,TRUE)</f>
        <v>6-9个月</v>
      </c>
    </row>
    <row r="4" spans="1:54" s="4" customFormat="1" x14ac:dyDescent="0.15">
      <c r="A4" s="6" t="s">
        <v>53</v>
      </c>
      <c r="B4" s="6" t="s">
        <v>54</v>
      </c>
      <c r="C4" s="6" t="s">
        <v>55</v>
      </c>
      <c r="D4" s="6" t="s">
        <v>56</v>
      </c>
      <c r="E4" s="6" t="s">
        <v>57</v>
      </c>
      <c r="F4" s="6" t="s">
        <v>58</v>
      </c>
      <c r="G4" s="6" t="s">
        <v>59</v>
      </c>
      <c r="H4" s="6" t="s">
        <v>101</v>
      </c>
      <c r="I4" s="6" t="s">
        <v>102</v>
      </c>
      <c r="J4" s="6" t="s">
        <v>62</v>
      </c>
      <c r="K4" s="6" t="s">
        <v>63</v>
      </c>
      <c r="L4" s="6" t="s">
        <v>84</v>
      </c>
      <c r="M4" s="6" t="s">
        <v>85</v>
      </c>
      <c r="N4" s="6" t="s">
        <v>86</v>
      </c>
      <c r="O4" s="6" t="s">
        <v>87</v>
      </c>
      <c r="P4" s="6" t="s">
        <v>88</v>
      </c>
      <c r="Q4" s="6" t="s">
        <v>89</v>
      </c>
      <c r="R4" s="6" t="s">
        <v>103</v>
      </c>
      <c r="S4" s="6" t="s">
        <v>104</v>
      </c>
      <c r="T4" s="6" t="s">
        <v>92</v>
      </c>
      <c r="U4" s="6">
        <v>3.492</v>
      </c>
      <c r="V4" s="6">
        <v>3.34</v>
      </c>
      <c r="W4" s="6">
        <v>3.492</v>
      </c>
      <c r="X4" s="6">
        <v>1</v>
      </c>
      <c r="Y4" s="6" t="s">
        <v>93</v>
      </c>
      <c r="Z4" s="6" t="s">
        <v>94</v>
      </c>
      <c r="AA4" s="6" t="s">
        <v>95</v>
      </c>
      <c r="AB4" s="6" t="s">
        <v>75</v>
      </c>
      <c r="AC4" s="6" t="s">
        <v>75</v>
      </c>
      <c r="AD4" s="6" t="s">
        <v>76</v>
      </c>
      <c r="AE4" s="6" t="s">
        <v>75</v>
      </c>
      <c r="AF4" s="6" t="s">
        <v>75</v>
      </c>
      <c r="AG4" s="6" t="s">
        <v>75</v>
      </c>
      <c r="AH4" s="6" t="s">
        <v>75</v>
      </c>
      <c r="AI4" s="6" t="s">
        <v>75</v>
      </c>
      <c r="AJ4" s="6" t="s">
        <v>105</v>
      </c>
      <c r="AK4" s="6" t="s">
        <v>106</v>
      </c>
      <c r="AL4" s="6" t="s">
        <v>75</v>
      </c>
      <c r="AM4" s="6" t="s">
        <v>107</v>
      </c>
      <c r="AN4" s="6" t="s">
        <v>75</v>
      </c>
      <c r="AO4" s="6" t="s">
        <v>75</v>
      </c>
      <c r="AP4" s="6" t="s">
        <v>87</v>
      </c>
      <c r="AQ4" s="6" t="s">
        <v>108</v>
      </c>
      <c r="AR4" s="6" t="s">
        <v>75</v>
      </c>
      <c r="AS4" s="6" t="s">
        <v>75</v>
      </c>
      <c r="AT4" s="6">
        <v>3.492</v>
      </c>
      <c r="AU4" s="6">
        <v>9000</v>
      </c>
      <c r="AV4" s="6">
        <v>0</v>
      </c>
      <c r="AW4" s="6">
        <v>0</v>
      </c>
      <c r="AX4" s="6">
        <v>18</v>
      </c>
      <c r="AY4" s="6" t="s">
        <v>100</v>
      </c>
      <c r="AZ4" s="7">
        <f t="shared" si="0"/>
        <v>45092</v>
      </c>
      <c r="BA4" s="5">
        <f t="shared" ca="1" si="1"/>
        <v>5</v>
      </c>
      <c r="BB4" s="5" t="str">
        <f ca="1">VLOOKUP(BA4,[1]匹配表!A:B,2,TRUE)</f>
        <v>3-6个月</v>
      </c>
    </row>
    <row r="5" spans="1:54" s="4" customFormat="1" x14ac:dyDescent="0.15">
      <c r="A5" s="6" t="s">
        <v>53</v>
      </c>
      <c r="B5" s="6" t="s">
        <v>54</v>
      </c>
      <c r="C5" s="6" t="s">
        <v>55</v>
      </c>
      <c r="D5" s="6" t="s">
        <v>56</v>
      </c>
      <c r="E5" s="6" t="s">
        <v>57</v>
      </c>
      <c r="F5" s="6" t="s">
        <v>58</v>
      </c>
      <c r="G5" s="6" t="s">
        <v>59</v>
      </c>
      <c r="H5" s="6" t="s">
        <v>101</v>
      </c>
      <c r="I5" s="6" t="s">
        <v>109</v>
      </c>
      <c r="J5" s="6" t="s">
        <v>62</v>
      </c>
      <c r="K5" s="6" t="s">
        <v>63</v>
      </c>
      <c r="L5" s="6" t="s">
        <v>84</v>
      </c>
      <c r="M5" s="6" t="s">
        <v>85</v>
      </c>
      <c r="N5" s="6" t="s">
        <v>86</v>
      </c>
      <c r="O5" s="6" t="s">
        <v>87</v>
      </c>
      <c r="P5" s="6" t="s">
        <v>88</v>
      </c>
      <c r="Q5" s="6" t="s">
        <v>89</v>
      </c>
      <c r="R5" s="6" t="s">
        <v>110</v>
      </c>
      <c r="S5" s="6" t="s">
        <v>111</v>
      </c>
      <c r="T5" s="6" t="s">
        <v>92</v>
      </c>
      <c r="U5" s="6">
        <v>3.48</v>
      </c>
      <c r="V5" s="6">
        <v>3.35</v>
      </c>
      <c r="W5" s="6">
        <v>3.48</v>
      </c>
      <c r="X5" s="6">
        <v>1</v>
      </c>
      <c r="Y5" s="6" t="s">
        <v>93</v>
      </c>
      <c r="Z5" s="6" t="s">
        <v>94</v>
      </c>
      <c r="AA5" s="6" t="s">
        <v>95</v>
      </c>
      <c r="AB5" s="6" t="s">
        <v>75</v>
      </c>
      <c r="AC5" s="6" t="s">
        <v>75</v>
      </c>
      <c r="AD5" s="6" t="s">
        <v>76</v>
      </c>
      <c r="AE5" s="6" t="s">
        <v>75</v>
      </c>
      <c r="AF5" s="6" t="s">
        <v>75</v>
      </c>
      <c r="AG5" s="6" t="s">
        <v>75</v>
      </c>
      <c r="AH5" s="6" t="s">
        <v>75</v>
      </c>
      <c r="AI5" s="6" t="s">
        <v>75</v>
      </c>
      <c r="AJ5" s="6" t="s">
        <v>112</v>
      </c>
      <c r="AK5" s="6" t="s">
        <v>106</v>
      </c>
      <c r="AL5" s="6" t="s">
        <v>75</v>
      </c>
      <c r="AM5" s="6" t="s">
        <v>113</v>
      </c>
      <c r="AN5" s="6" t="s">
        <v>75</v>
      </c>
      <c r="AO5" s="6" t="s">
        <v>75</v>
      </c>
      <c r="AP5" s="6" t="s">
        <v>87</v>
      </c>
      <c r="AQ5" s="6" t="s">
        <v>114</v>
      </c>
      <c r="AR5" s="6" t="s">
        <v>75</v>
      </c>
      <c r="AS5" s="6" t="s">
        <v>75</v>
      </c>
      <c r="AT5" s="6">
        <v>3.48</v>
      </c>
      <c r="AU5" s="6">
        <v>12000</v>
      </c>
      <c r="AV5" s="6">
        <v>0</v>
      </c>
      <c r="AW5" s="6">
        <v>0</v>
      </c>
      <c r="AX5" s="6">
        <v>18</v>
      </c>
      <c r="AY5" s="6" t="s">
        <v>100</v>
      </c>
      <c r="AZ5" s="7">
        <f t="shared" si="0"/>
        <v>45092</v>
      </c>
      <c r="BA5" s="5">
        <f t="shared" ca="1" si="1"/>
        <v>5</v>
      </c>
      <c r="BB5" s="5" t="str">
        <f ca="1">VLOOKUP(BA5,[1]匹配表!A:B,2,TRUE)</f>
        <v>3-6个月</v>
      </c>
    </row>
    <row r="6" spans="1:54" s="4" customFormat="1" x14ac:dyDescent="0.15">
      <c r="A6" s="6" t="s">
        <v>53</v>
      </c>
      <c r="B6" s="6" t="s">
        <v>54</v>
      </c>
      <c r="C6" s="6" t="s">
        <v>55</v>
      </c>
      <c r="D6" s="6" t="s">
        <v>56</v>
      </c>
      <c r="E6" s="6" t="s">
        <v>57</v>
      </c>
      <c r="F6" s="6" t="s">
        <v>58</v>
      </c>
      <c r="G6" s="6" t="s">
        <v>59</v>
      </c>
      <c r="H6" s="6" t="s">
        <v>115</v>
      </c>
      <c r="I6" s="6" t="s">
        <v>116</v>
      </c>
      <c r="J6" s="6" t="s">
        <v>62</v>
      </c>
      <c r="K6" s="6" t="s">
        <v>63</v>
      </c>
      <c r="L6" s="6" t="s">
        <v>84</v>
      </c>
      <c r="M6" s="6" t="s">
        <v>85</v>
      </c>
      <c r="N6" s="6" t="s">
        <v>86</v>
      </c>
      <c r="O6" s="6" t="s">
        <v>87</v>
      </c>
      <c r="P6" s="6" t="s">
        <v>88</v>
      </c>
      <c r="Q6" s="6" t="s">
        <v>89</v>
      </c>
      <c r="R6" s="6" t="s">
        <v>117</v>
      </c>
      <c r="S6" s="6" t="s">
        <v>118</v>
      </c>
      <c r="T6" s="6" t="s">
        <v>92</v>
      </c>
      <c r="U6" s="6">
        <v>3.4780000000000002</v>
      </c>
      <c r="V6" s="6">
        <v>3.4209999999999998</v>
      </c>
      <c r="W6" s="6">
        <v>3.4780000000000002</v>
      </c>
      <c r="X6" s="6">
        <v>1</v>
      </c>
      <c r="Y6" s="6" t="s">
        <v>119</v>
      </c>
      <c r="Z6" s="6" t="s">
        <v>120</v>
      </c>
      <c r="AA6" s="6" t="s">
        <v>95</v>
      </c>
      <c r="AB6" s="6" t="s">
        <v>75</v>
      </c>
      <c r="AC6" s="6" t="s">
        <v>75</v>
      </c>
      <c r="AD6" s="6" t="s">
        <v>76</v>
      </c>
      <c r="AE6" s="6" t="s">
        <v>75</v>
      </c>
      <c r="AF6" s="6" t="s">
        <v>75</v>
      </c>
      <c r="AG6" s="6" t="s">
        <v>75</v>
      </c>
      <c r="AH6" s="6" t="s">
        <v>75</v>
      </c>
      <c r="AI6" s="6" t="s">
        <v>75</v>
      </c>
      <c r="AJ6" s="6" t="s">
        <v>121</v>
      </c>
      <c r="AK6" s="6" t="s">
        <v>122</v>
      </c>
      <c r="AL6" s="6" t="s">
        <v>75</v>
      </c>
      <c r="AM6" s="6" t="s">
        <v>123</v>
      </c>
      <c r="AN6" s="6" t="s">
        <v>75</v>
      </c>
      <c r="AO6" s="6" t="s">
        <v>75</v>
      </c>
      <c r="AP6" s="6" t="s">
        <v>87</v>
      </c>
      <c r="AQ6" s="6" t="s">
        <v>124</v>
      </c>
      <c r="AR6" s="6" t="s">
        <v>75</v>
      </c>
      <c r="AS6" s="6" t="s">
        <v>75</v>
      </c>
      <c r="AT6" s="6">
        <v>3.4780000000000002</v>
      </c>
      <c r="AU6" s="6">
        <v>12000</v>
      </c>
      <c r="AV6" s="6">
        <v>0</v>
      </c>
      <c r="AW6" s="6">
        <v>0</v>
      </c>
      <c r="AX6" s="6">
        <v>28</v>
      </c>
      <c r="AY6" s="6" t="s">
        <v>100</v>
      </c>
      <c r="AZ6" s="7">
        <f t="shared" si="0"/>
        <v>45094</v>
      </c>
      <c r="BA6" s="5">
        <f t="shared" ca="1" si="1"/>
        <v>5</v>
      </c>
      <c r="BB6" s="5" t="str">
        <f ca="1">VLOOKUP(BA6,[1]匹配表!A:B,2,TRUE)</f>
        <v>3-6个月</v>
      </c>
    </row>
    <row r="7" spans="1:54" s="4" customFormat="1" x14ac:dyDescent="0.15">
      <c r="A7" s="6" t="s">
        <v>53</v>
      </c>
      <c r="B7" s="6" t="s">
        <v>54</v>
      </c>
      <c r="C7" s="6" t="s">
        <v>55</v>
      </c>
      <c r="D7" s="6" t="s">
        <v>56</v>
      </c>
      <c r="E7" s="6" t="s">
        <v>57</v>
      </c>
      <c r="F7" s="6" t="s">
        <v>58</v>
      </c>
      <c r="G7" s="6" t="s">
        <v>59</v>
      </c>
      <c r="H7" s="6" t="s">
        <v>115</v>
      </c>
      <c r="I7" s="6" t="s">
        <v>125</v>
      </c>
      <c r="J7" s="6" t="s">
        <v>62</v>
      </c>
      <c r="K7" s="6" t="s">
        <v>63</v>
      </c>
      <c r="L7" s="6" t="s">
        <v>84</v>
      </c>
      <c r="M7" s="6" t="s">
        <v>85</v>
      </c>
      <c r="N7" s="6" t="s">
        <v>86</v>
      </c>
      <c r="O7" s="6" t="s">
        <v>87</v>
      </c>
      <c r="P7" s="6" t="s">
        <v>88</v>
      </c>
      <c r="Q7" s="6" t="s">
        <v>89</v>
      </c>
      <c r="R7" s="6" t="s">
        <v>126</v>
      </c>
      <c r="S7" s="6" t="s">
        <v>127</v>
      </c>
      <c r="T7" s="6" t="s">
        <v>92</v>
      </c>
      <c r="U7" s="6">
        <v>3.4780000000000002</v>
      </c>
      <c r="V7" s="6">
        <v>3.3980000000000001</v>
      </c>
      <c r="W7" s="6">
        <v>3.4780000000000002</v>
      </c>
      <c r="X7" s="6">
        <v>1</v>
      </c>
      <c r="Y7" s="6" t="s">
        <v>119</v>
      </c>
      <c r="Z7" s="6" t="s">
        <v>120</v>
      </c>
      <c r="AA7" s="6" t="s">
        <v>95</v>
      </c>
      <c r="AB7" s="6" t="s">
        <v>75</v>
      </c>
      <c r="AC7" s="6" t="s">
        <v>75</v>
      </c>
      <c r="AD7" s="6" t="s">
        <v>76</v>
      </c>
      <c r="AE7" s="6" t="s">
        <v>75</v>
      </c>
      <c r="AF7" s="6" t="s">
        <v>75</v>
      </c>
      <c r="AG7" s="6" t="s">
        <v>75</v>
      </c>
      <c r="AH7" s="6" t="s">
        <v>75</v>
      </c>
      <c r="AI7" s="6" t="s">
        <v>75</v>
      </c>
      <c r="AJ7" s="6" t="s">
        <v>128</v>
      </c>
      <c r="AK7" s="6" t="s">
        <v>129</v>
      </c>
      <c r="AL7" s="6" t="s">
        <v>75</v>
      </c>
      <c r="AM7" s="6" t="s">
        <v>130</v>
      </c>
      <c r="AN7" s="6" t="s">
        <v>75</v>
      </c>
      <c r="AO7" s="6" t="s">
        <v>75</v>
      </c>
      <c r="AP7" s="6" t="s">
        <v>87</v>
      </c>
      <c r="AQ7" s="6" t="s">
        <v>131</v>
      </c>
      <c r="AR7" s="6" t="s">
        <v>75</v>
      </c>
      <c r="AS7" s="6" t="s">
        <v>75</v>
      </c>
      <c r="AT7" s="6">
        <v>3.4780000000000002</v>
      </c>
      <c r="AU7" s="6">
        <v>9000</v>
      </c>
      <c r="AV7" s="6">
        <v>0</v>
      </c>
      <c r="AW7" s="6">
        <v>0</v>
      </c>
      <c r="AX7" s="6">
        <v>28</v>
      </c>
      <c r="AY7" s="6" t="s">
        <v>100</v>
      </c>
      <c r="AZ7" s="7">
        <f t="shared" si="0"/>
        <v>45095</v>
      </c>
      <c r="BA7" s="5">
        <f t="shared" ca="1" si="1"/>
        <v>5</v>
      </c>
      <c r="BB7" s="5" t="str">
        <f ca="1">VLOOKUP(BA7,[1]匹配表!A:B,2,TRUE)</f>
        <v>3-6个月</v>
      </c>
    </row>
    <row r="8" spans="1:54" s="4" customFormat="1" x14ac:dyDescent="0.15">
      <c r="A8" s="6" t="s">
        <v>53</v>
      </c>
      <c r="B8" s="6" t="s">
        <v>54</v>
      </c>
      <c r="C8" s="6" t="s">
        <v>55</v>
      </c>
      <c r="D8" s="6" t="s">
        <v>56</v>
      </c>
      <c r="E8" s="6" t="s">
        <v>57</v>
      </c>
      <c r="F8" s="6" t="s">
        <v>58</v>
      </c>
      <c r="G8" s="6" t="s">
        <v>59</v>
      </c>
      <c r="H8" s="6" t="s">
        <v>115</v>
      </c>
      <c r="I8" s="6" t="s">
        <v>125</v>
      </c>
      <c r="J8" s="6" t="s">
        <v>62</v>
      </c>
      <c r="K8" s="6" t="s">
        <v>63</v>
      </c>
      <c r="L8" s="6" t="s">
        <v>84</v>
      </c>
      <c r="M8" s="6" t="s">
        <v>85</v>
      </c>
      <c r="N8" s="6" t="s">
        <v>86</v>
      </c>
      <c r="O8" s="6" t="s">
        <v>87</v>
      </c>
      <c r="P8" s="6" t="s">
        <v>88</v>
      </c>
      <c r="Q8" s="6" t="s">
        <v>89</v>
      </c>
      <c r="R8" s="6" t="s">
        <v>132</v>
      </c>
      <c r="S8" s="6" t="s">
        <v>127</v>
      </c>
      <c r="T8" s="6" t="s">
        <v>92</v>
      </c>
      <c r="U8" s="6">
        <v>3.4780000000000002</v>
      </c>
      <c r="V8" s="6">
        <v>3.4140000000000001</v>
      </c>
      <c r="W8" s="6">
        <v>3.4780000000000002</v>
      </c>
      <c r="X8" s="6">
        <v>1</v>
      </c>
      <c r="Y8" s="6" t="s">
        <v>119</v>
      </c>
      <c r="Z8" s="6" t="s">
        <v>120</v>
      </c>
      <c r="AA8" s="6" t="s">
        <v>95</v>
      </c>
      <c r="AB8" s="6" t="s">
        <v>75</v>
      </c>
      <c r="AC8" s="6" t="s">
        <v>75</v>
      </c>
      <c r="AD8" s="6" t="s">
        <v>76</v>
      </c>
      <c r="AE8" s="6" t="s">
        <v>75</v>
      </c>
      <c r="AF8" s="6" t="s">
        <v>75</v>
      </c>
      <c r="AG8" s="6" t="s">
        <v>75</v>
      </c>
      <c r="AH8" s="6" t="s">
        <v>75</v>
      </c>
      <c r="AI8" s="6" t="s">
        <v>75</v>
      </c>
      <c r="AJ8" s="6" t="s">
        <v>133</v>
      </c>
      <c r="AK8" s="6" t="s">
        <v>134</v>
      </c>
      <c r="AL8" s="6" t="s">
        <v>75</v>
      </c>
      <c r="AM8" s="6" t="s">
        <v>135</v>
      </c>
      <c r="AN8" s="6" t="s">
        <v>75</v>
      </c>
      <c r="AO8" s="6" t="s">
        <v>75</v>
      </c>
      <c r="AP8" s="6" t="s">
        <v>87</v>
      </c>
      <c r="AQ8" s="6" t="s">
        <v>136</v>
      </c>
      <c r="AR8" s="6" t="s">
        <v>75</v>
      </c>
      <c r="AS8" s="6" t="s">
        <v>75</v>
      </c>
      <c r="AT8" s="6">
        <v>3.4780000000000002</v>
      </c>
      <c r="AU8" s="6">
        <v>9000</v>
      </c>
      <c r="AV8" s="6">
        <v>0</v>
      </c>
      <c r="AW8" s="6">
        <v>0</v>
      </c>
      <c r="AX8" s="6">
        <v>28</v>
      </c>
      <c r="AY8" s="6" t="s">
        <v>100</v>
      </c>
      <c r="AZ8" s="7">
        <f t="shared" si="0"/>
        <v>45096</v>
      </c>
      <c r="BA8" s="5">
        <f t="shared" ca="1" si="1"/>
        <v>5</v>
      </c>
      <c r="BB8" s="5" t="str">
        <f ca="1">VLOOKUP(BA8,[1]匹配表!A:B,2,TRUE)</f>
        <v>3-6个月</v>
      </c>
    </row>
    <row r="9" spans="1:54" s="4" customFormat="1" x14ac:dyDescent="0.15">
      <c r="A9" s="6" t="s">
        <v>53</v>
      </c>
      <c r="B9" s="6" t="s">
        <v>54</v>
      </c>
      <c r="C9" s="6" t="s">
        <v>55</v>
      </c>
      <c r="D9" s="6" t="s">
        <v>56</v>
      </c>
      <c r="E9" s="6" t="s">
        <v>57</v>
      </c>
      <c r="F9" s="6" t="s">
        <v>58</v>
      </c>
      <c r="G9" s="6" t="s">
        <v>59</v>
      </c>
      <c r="H9" s="6" t="s">
        <v>115</v>
      </c>
      <c r="I9" s="6" t="s">
        <v>125</v>
      </c>
      <c r="J9" s="6" t="s">
        <v>62</v>
      </c>
      <c r="K9" s="6" t="s">
        <v>63</v>
      </c>
      <c r="L9" s="6" t="s">
        <v>84</v>
      </c>
      <c r="M9" s="6" t="s">
        <v>85</v>
      </c>
      <c r="N9" s="6" t="s">
        <v>86</v>
      </c>
      <c r="O9" s="6" t="s">
        <v>87</v>
      </c>
      <c r="P9" s="6" t="s">
        <v>88</v>
      </c>
      <c r="Q9" s="6" t="s">
        <v>89</v>
      </c>
      <c r="R9" s="6" t="s">
        <v>137</v>
      </c>
      <c r="S9" s="6" t="s">
        <v>127</v>
      </c>
      <c r="T9" s="6" t="s">
        <v>92</v>
      </c>
      <c r="U9" s="6">
        <v>3.4780000000000002</v>
      </c>
      <c r="V9" s="6">
        <v>3.3919999999999999</v>
      </c>
      <c r="W9" s="6">
        <v>3.4780000000000002</v>
      </c>
      <c r="X9" s="6">
        <v>1</v>
      </c>
      <c r="Y9" s="6" t="s">
        <v>119</v>
      </c>
      <c r="Z9" s="6" t="s">
        <v>120</v>
      </c>
      <c r="AA9" s="6" t="s">
        <v>95</v>
      </c>
      <c r="AB9" s="6" t="s">
        <v>75</v>
      </c>
      <c r="AC9" s="6" t="s">
        <v>75</v>
      </c>
      <c r="AD9" s="6" t="s">
        <v>76</v>
      </c>
      <c r="AE9" s="6" t="s">
        <v>75</v>
      </c>
      <c r="AF9" s="6" t="s">
        <v>75</v>
      </c>
      <c r="AG9" s="6" t="s">
        <v>75</v>
      </c>
      <c r="AH9" s="6" t="s">
        <v>75</v>
      </c>
      <c r="AI9" s="6" t="s">
        <v>75</v>
      </c>
      <c r="AJ9" s="6" t="s">
        <v>133</v>
      </c>
      <c r="AK9" s="6" t="s">
        <v>134</v>
      </c>
      <c r="AL9" s="6" t="s">
        <v>75</v>
      </c>
      <c r="AM9" s="6" t="s">
        <v>138</v>
      </c>
      <c r="AN9" s="6" t="s">
        <v>75</v>
      </c>
      <c r="AO9" s="6" t="s">
        <v>75</v>
      </c>
      <c r="AP9" s="6" t="s">
        <v>87</v>
      </c>
      <c r="AQ9" s="6" t="s">
        <v>139</v>
      </c>
      <c r="AR9" s="6" t="s">
        <v>75</v>
      </c>
      <c r="AS9" s="6" t="s">
        <v>75</v>
      </c>
      <c r="AT9" s="6">
        <v>3.4780000000000002</v>
      </c>
      <c r="AU9" s="6">
        <v>9000</v>
      </c>
      <c r="AV9" s="6">
        <v>0</v>
      </c>
      <c r="AW9" s="6">
        <v>0</v>
      </c>
      <c r="AX9" s="6">
        <v>28</v>
      </c>
      <c r="AY9" s="6" t="s">
        <v>100</v>
      </c>
      <c r="AZ9" s="7">
        <f t="shared" si="0"/>
        <v>45096</v>
      </c>
      <c r="BA9" s="5">
        <f t="shared" ca="1" si="1"/>
        <v>5</v>
      </c>
      <c r="BB9" s="5" t="str">
        <f ca="1">VLOOKUP(BA9,[1]匹配表!A:B,2,TRUE)</f>
        <v>3-6个月</v>
      </c>
    </row>
    <row r="10" spans="1:54" s="4" customFormat="1" x14ac:dyDescent="0.15">
      <c r="A10" s="6" t="s">
        <v>53</v>
      </c>
      <c r="B10" s="6" t="s">
        <v>54</v>
      </c>
      <c r="C10" s="6" t="s">
        <v>55</v>
      </c>
      <c r="D10" s="6" t="s">
        <v>56</v>
      </c>
      <c r="E10" s="6" t="s">
        <v>57</v>
      </c>
      <c r="F10" s="6" t="s">
        <v>58</v>
      </c>
      <c r="G10" s="6" t="s">
        <v>59</v>
      </c>
      <c r="H10" s="6" t="s">
        <v>140</v>
      </c>
      <c r="I10" s="6" t="s">
        <v>141</v>
      </c>
      <c r="J10" s="6" t="s">
        <v>62</v>
      </c>
      <c r="K10" s="6" t="s">
        <v>63</v>
      </c>
      <c r="L10" s="6" t="s">
        <v>84</v>
      </c>
      <c r="M10" s="6" t="s">
        <v>85</v>
      </c>
      <c r="N10" s="6" t="s">
        <v>86</v>
      </c>
      <c r="O10" s="6" t="s">
        <v>87</v>
      </c>
      <c r="P10" s="6" t="s">
        <v>88</v>
      </c>
      <c r="Q10" s="6" t="s">
        <v>89</v>
      </c>
      <c r="R10" s="6" t="s">
        <v>142</v>
      </c>
      <c r="S10" s="6" t="s">
        <v>118</v>
      </c>
      <c r="T10" s="6" t="s">
        <v>92</v>
      </c>
      <c r="U10" s="6">
        <v>3.4780000000000002</v>
      </c>
      <c r="V10" s="6">
        <v>3.3940000000000001</v>
      </c>
      <c r="W10" s="6">
        <v>3.4780000000000002</v>
      </c>
      <c r="X10" s="6">
        <v>1</v>
      </c>
      <c r="Y10" s="6" t="s">
        <v>93</v>
      </c>
      <c r="Z10" s="6" t="s">
        <v>94</v>
      </c>
      <c r="AA10" s="6" t="s">
        <v>95</v>
      </c>
      <c r="AB10" s="6" t="s">
        <v>75</v>
      </c>
      <c r="AC10" s="6" t="s">
        <v>75</v>
      </c>
      <c r="AD10" s="6" t="s">
        <v>76</v>
      </c>
      <c r="AE10" s="6" t="s">
        <v>75</v>
      </c>
      <c r="AF10" s="6" t="s">
        <v>75</v>
      </c>
      <c r="AG10" s="6" t="s">
        <v>75</v>
      </c>
      <c r="AH10" s="6" t="s">
        <v>75</v>
      </c>
      <c r="AI10" s="6" t="s">
        <v>75</v>
      </c>
      <c r="AJ10" s="6" t="s">
        <v>143</v>
      </c>
      <c r="AK10" s="6" t="s">
        <v>134</v>
      </c>
      <c r="AL10" s="6" t="s">
        <v>75</v>
      </c>
      <c r="AM10" s="6" t="s">
        <v>144</v>
      </c>
      <c r="AN10" s="6" t="s">
        <v>75</v>
      </c>
      <c r="AO10" s="6" t="s">
        <v>75</v>
      </c>
      <c r="AP10" s="6" t="s">
        <v>87</v>
      </c>
      <c r="AQ10" s="6" t="s">
        <v>145</v>
      </c>
      <c r="AR10" s="6" t="s">
        <v>75</v>
      </c>
      <c r="AS10" s="6" t="s">
        <v>75</v>
      </c>
      <c r="AT10" s="6">
        <v>3.4780000000000002</v>
      </c>
      <c r="AU10" s="6">
        <v>12000</v>
      </c>
      <c r="AV10" s="6">
        <v>0</v>
      </c>
      <c r="AW10" s="6">
        <v>0</v>
      </c>
      <c r="AX10" s="6">
        <v>28</v>
      </c>
      <c r="AY10" s="6" t="s">
        <v>100</v>
      </c>
      <c r="AZ10" s="7">
        <f t="shared" si="0"/>
        <v>45096</v>
      </c>
      <c r="BA10" s="5">
        <f t="shared" ca="1" si="1"/>
        <v>5</v>
      </c>
      <c r="BB10" s="5" t="str">
        <f ca="1">VLOOKUP(BA10,[1]匹配表!A:B,2,TRUE)</f>
        <v>3-6个月</v>
      </c>
    </row>
    <row r="11" spans="1:54" s="4" customFormat="1" x14ac:dyDescent="0.15">
      <c r="A11" s="6" t="s">
        <v>53</v>
      </c>
      <c r="B11" s="6" t="s">
        <v>54</v>
      </c>
      <c r="C11" s="6" t="s">
        <v>55</v>
      </c>
      <c r="D11" s="6" t="s">
        <v>56</v>
      </c>
      <c r="E11" s="6" t="s">
        <v>57</v>
      </c>
      <c r="F11" s="6" t="s">
        <v>58</v>
      </c>
      <c r="G11" s="6" t="s">
        <v>59</v>
      </c>
      <c r="H11" s="6" t="s">
        <v>140</v>
      </c>
      <c r="I11" s="6" t="s">
        <v>141</v>
      </c>
      <c r="J11" s="6" t="s">
        <v>62</v>
      </c>
      <c r="K11" s="6" t="s">
        <v>63</v>
      </c>
      <c r="L11" s="6" t="s">
        <v>84</v>
      </c>
      <c r="M11" s="6" t="s">
        <v>85</v>
      </c>
      <c r="N11" s="6" t="s">
        <v>86</v>
      </c>
      <c r="O11" s="6" t="s">
        <v>87</v>
      </c>
      <c r="P11" s="6" t="s">
        <v>88</v>
      </c>
      <c r="Q11" s="6" t="s">
        <v>89</v>
      </c>
      <c r="R11" s="6" t="s">
        <v>146</v>
      </c>
      <c r="S11" s="6" t="s">
        <v>118</v>
      </c>
      <c r="T11" s="6" t="s">
        <v>92</v>
      </c>
      <c r="U11" s="6">
        <v>3.4780000000000002</v>
      </c>
      <c r="V11" s="6">
        <v>3.395</v>
      </c>
      <c r="W11" s="6">
        <v>3.4780000000000002</v>
      </c>
      <c r="X11" s="6">
        <v>1</v>
      </c>
      <c r="Y11" s="6" t="s">
        <v>119</v>
      </c>
      <c r="Z11" s="6" t="s">
        <v>120</v>
      </c>
      <c r="AA11" s="6" t="s">
        <v>95</v>
      </c>
      <c r="AB11" s="6" t="s">
        <v>75</v>
      </c>
      <c r="AC11" s="6" t="s">
        <v>75</v>
      </c>
      <c r="AD11" s="6" t="s">
        <v>76</v>
      </c>
      <c r="AE11" s="6" t="s">
        <v>75</v>
      </c>
      <c r="AF11" s="6" t="s">
        <v>75</v>
      </c>
      <c r="AG11" s="6" t="s">
        <v>75</v>
      </c>
      <c r="AH11" s="6" t="s">
        <v>75</v>
      </c>
      <c r="AI11" s="6" t="s">
        <v>75</v>
      </c>
      <c r="AJ11" s="6" t="s">
        <v>147</v>
      </c>
      <c r="AK11" s="6" t="s">
        <v>134</v>
      </c>
      <c r="AL11" s="6" t="s">
        <v>75</v>
      </c>
      <c r="AM11" s="6" t="s">
        <v>148</v>
      </c>
      <c r="AN11" s="6" t="s">
        <v>75</v>
      </c>
      <c r="AO11" s="6" t="s">
        <v>75</v>
      </c>
      <c r="AP11" s="6" t="s">
        <v>87</v>
      </c>
      <c r="AQ11" s="6" t="s">
        <v>149</v>
      </c>
      <c r="AR11" s="6" t="s">
        <v>75</v>
      </c>
      <c r="AS11" s="6" t="s">
        <v>75</v>
      </c>
      <c r="AT11" s="6">
        <v>3.4780000000000002</v>
      </c>
      <c r="AU11" s="6">
        <v>12000</v>
      </c>
      <c r="AV11" s="6">
        <v>0</v>
      </c>
      <c r="AW11" s="6">
        <v>0</v>
      </c>
      <c r="AX11" s="6">
        <v>28</v>
      </c>
      <c r="AY11" s="6" t="s">
        <v>100</v>
      </c>
      <c r="AZ11" s="7">
        <f t="shared" si="0"/>
        <v>45097</v>
      </c>
      <c r="BA11" s="5">
        <f t="shared" ca="1" si="1"/>
        <v>5</v>
      </c>
      <c r="BB11" s="5" t="str">
        <f ca="1">VLOOKUP(BA11,[1]匹配表!A:B,2,TRUE)</f>
        <v>3-6个月</v>
      </c>
    </row>
    <row r="12" spans="1:54" s="4" customFormat="1" x14ac:dyDescent="0.15">
      <c r="A12" s="6" t="s">
        <v>53</v>
      </c>
      <c r="B12" s="6" t="s">
        <v>54</v>
      </c>
      <c r="C12" s="6" t="s">
        <v>55</v>
      </c>
      <c r="D12" s="6" t="s">
        <v>56</v>
      </c>
      <c r="E12" s="6" t="s">
        <v>57</v>
      </c>
      <c r="F12" s="6" t="s">
        <v>58</v>
      </c>
      <c r="G12" s="6" t="s">
        <v>59</v>
      </c>
      <c r="H12" s="6" t="s">
        <v>140</v>
      </c>
      <c r="I12" s="6" t="s">
        <v>141</v>
      </c>
      <c r="J12" s="6" t="s">
        <v>62</v>
      </c>
      <c r="K12" s="6" t="s">
        <v>63</v>
      </c>
      <c r="L12" s="6" t="s">
        <v>84</v>
      </c>
      <c r="M12" s="6" t="s">
        <v>85</v>
      </c>
      <c r="N12" s="6" t="s">
        <v>86</v>
      </c>
      <c r="O12" s="6" t="s">
        <v>87</v>
      </c>
      <c r="P12" s="6" t="s">
        <v>88</v>
      </c>
      <c r="Q12" s="6" t="s">
        <v>89</v>
      </c>
      <c r="R12" s="6" t="s">
        <v>150</v>
      </c>
      <c r="S12" s="6" t="s">
        <v>118</v>
      </c>
      <c r="T12" s="6" t="s">
        <v>92</v>
      </c>
      <c r="U12" s="6">
        <v>3.4780000000000002</v>
      </c>
      <c r="V12" s="6">
        <v>3.391</v>
      </c>
      <c r="W12" s="6">
        <v>3.4780000000000002</v>
      </c>
      <c r="X12" s="6">
        <v>1</v>
      </c>
      <c r="Y12" s="6" t="s">
        <v>119</v>
      </c>
      <c r="Z12" s="6" t="s">
        <v>120</v>
      </c>
      <c r="AA12" s="6" t="s">
        <v>95</v>
      </c>
      <c r="AB12" s="6" t="s">
        <v>75</v>
      </c>
      <c r="AC12" s="6" t="s">
        <v>75</v>
      </c>
      <c r="AD12" s="6" t="s">
        <v>76</v>
      </c>
      <c r="AE12" s="6" t="s">
        <v>75</v>
      </c>
      <c r="AF12" s="6" t="s">
        <v>75</v>
      </c>
      <c r="AG12" s="6" t="s">
        <v>75</v>
      </c>
      <c r="AH12" s="6" t="s">
        <v>75</v>
      </c>
      <c r="AI12" s="6" t="s">
        <v>75</v>
      </c>
      <c r="AJ12" s="6" t="s">
        <v>151</v>
      </c>
      <c r="AK12" s="6" t="s">
        <v>152</v>
      </c>
      <c r="AL12" s="6" t="s">
        <v>75</v>
      </c>
      <c r="AM12" s="6" t="s">
        <v>153</v>
      </c>
      <c r="AN12" s="6" t="s">
        <v>75</v>
      </c>
      <c r="AO12" s="6" t="s">
        <v>75</v>
      </c>
      <c r="AP12" s="6" t="s">
        <v>87</v>
      </c>
      <c r="AQ12" s="6" t="s">
        <v>154</v>
      </c>
      <c r="AR12" s="6" t="s">
        <v>75</v>
      </c>
      <c r="AS12" s="6" t="s">
        <v>75</v>
      </c>
      <c r="AT12" s="6">
        <v>3.4780000000000002</v>
      </c>
      <c r="AU12" s="6">
        <v>12000</v>
      </c>
      <c r="AV12" s="6">
        <v>0</v>
      </c>
      <c r="AW12" s="6">
        <v>0</v>
      </c>
      <c r="AX12" s="6">
        <v>28</v>
      </c>
      <c r="AY12" s="6" t="s">
        <v>100</v>
      </c>
      <c r="AZ12" s="7">
        <f t="shared" si="0"/>
        <v>45097</v>
      </c>
      <c r="BA12" s="5">
        <f t="shared" ca="1" si="1"/>
        <v>5</v>
      </c>
      <c r="BB12" s="5" t="str">
        <f ca="1">VLOOKUP(BA12,[1]匹配表!A:B,2,TRUE)</f>
        <v>3-6个月</v>
      </c>
    </row>
    <row r="13" spans="1:54" s="4" customFormat="1" x14ac:dyDescent="0.15">
      <c r="A13" s="6" t="s">
        <v>53</v>
      </c>
      <c r="B13" s="6" t="s">
        <v>54</v>
      </c>
      <c r="C13" s="6" t="s">
        <v>55</v>
      </c>
      <c r="D13" s="6" t="s">
        <v>56</v>
      </c>
      <c r="E13" s="6" t="s">
        <v>57</v>
      </c>
      <c r="F13" s="6" t="s">
        <v>58</v>
      </c>
      <c r="G13" s="6" t="s">
        <v>59</v>
      </c>
      <c r="H13" s="6" t="s">
        <v>140</v>
      </c>
      <c r="I13" s="6" t="s">
        <v>141</v>
      </c>
      <c r="J13" s="6" t="s">
        <v>62</v>
      </c>
      <c r="K13" s="6" t="s">
        <v>63</v>
      </c>
      <c r="L13" s="6" t="s">
        <v>84</v>
      </c>
      <c r="M13" s="6" t="s">
        <v>85</v>
      </c>
      <c r="N13" s="6" t="s">
        <v>86</v>
      </c>
      <c r="O13" s="6" t="s">
        <v>87</v>
      </c>
      <c r="P13" s="6" t="s">
        <v>88</v>
      </c>
      <c r="Q13" s="6" t="s">
        <v>89</v>
      </c>
      <c r="R13" s="6" t="s">
        <v>155</v>
      </c>
      <c r="S13" s="6" t="s">
        <v>118</v>
      </c>
      <c r="T13" s="6" t="s">
        <v>92</v>
      </c>
      <c r="U13" s="6">
        <v>3.4780000000000002</v>
      </c>
      <c r="V13" s="6">
        <v>3.3860000000000001</v>
      </c>
      <c r="W13" s="6">
        <v>3.4780000000000002</v>
      </c>
      <c r="X13" s="6">
        <v>1</v>
      </c>
      <c r="Y13" s="6" t="s">
        <v>93</v>
      </c>
      <c r="Z13" s="6" t="s">
        <v>94</v>
      </c>
      <c r="AA13" s="6" t="s">
        <v>95</v>
      </c>
      <c r="AB13" s="6" t="s">
        <v>75</v>
      </c>
      <c r="AC13" s="6" t="s">
        <v>75</v>
      </c>
      <c r="AD13" s="6" t="s">
        <v>76</v>
      </c>
      <c r="AE13" s="6" t="s">
        <v>75</v>
      </c>
      <c r="AF13" s="6" t="s">
        <v>75</v>
      </c>
      <c r="AG13" s="6" t="s">
        <v>75</v>
      </c>
      <c r="AH13" s="6" t="s">
        <v>75</v>
      </c>
      <c r="AI13" s="6" t="s">
        <v>75</v>
      </c>
      <c r="AJ13" s="6" t="s">
        <v>156</v>
      </c>
      <c r="AK13" s="6" t="s">
        <v>152</v>
      </c>
      <c r="AL13" s="6" t="s">
        <v>75</v>
      </c>
      <c r="AM13" s="6" t="s">
        <v>157</v>
      </c>
      <c r="AN13" s="6" t="s">
        <v>75</v>
      </c>
      <c r="AO13" s="6" t="s">
        <v>75</v>
      </c>
      <c r="AP13" s="6" t="s">
        <v>87</v>
      </c>
      <c r="AQ13" s="6" t="s">
        <v>158</v>
      </c>
      <c r="AR13" s="6" t="s">
        <v>75</v>
      </c>
      <c r="AS13" s="6" t="s">
        <v>75</v>
      </c>
      <c r="AT13" s="6">
        <v>3.4780000000000002</v>
      </c>
      <c r="AU13" s="6">
        <v>12000</v>
      </c>
      <c r="AV13" s="6">
        <v>0</v>
      </c>
      <c r="AW13" s="6">
        <v>0</v>
      </c>
      <c r="AX13" s="6">
        <v>28</v>
      </c>
      <c r="AY13" s="6" t="s">
        <v>100</v>
      </c>
      <c r="AZ13" s="7">
        <f t="shared" si="0"/>
        <v>45097</v>
      </c>
      <c r="BA13" s="5">
        <f t="shared" ca="1" si="1"/>
        <v>5</v>
      </c>
      <c r="BB13" s="5" t="str">
        <f ca="1">VLOOKUP(BA13,[1]匹配表!A:B,2,TRUE)</f>
        <v>3-6个月</v>
      </c>
    </row>
    <row r="14" spans="1:54" s="4" customFormat="1" x14ac:dyDescent="0.15">
      <c r="A14" s="6" t="s">
        <v>53</v>
      </c>
      <c r="B14" s="6" t="s">
        <v>54</v>
      </c>
      <c r="C14" s="6" t="s">
        <v>55</v>
      </c>
      <c r="D14" s="6" t="s">
        <v>56</v>
      </c>
      <c r="E14" s="6" t="s">
        <v>57</v>
      </c>
      <c r="F14" s="6" t="s">
        <v>58</v>
      </c>
      <c r="G14" s="6" t="s">
        <v>59</v>
      </c>
      <c r="H14" s="6" t="s">
        <v>159</v>
      </c>
      <c r="I14" s="6" t="s">
        <v>160</v>
      </c>
      <c r="J14" s="6" t="s">
        <v>62</v>
      </c>
      <c r="K14" s="6" t="s">
        <v>63</v>
      </c>
      <c r="L14" s="6" t="s">
        <v>84</v>
      </c>
      <c r="M14" s="6" t="s">
        <v>85</v>
      </c>
      <c r="N14" s="6" t="s">
        <v>86</v>
      </c>
      <c r="O14" s="6" t="s">
        <v>87</v>
      </c>
      <c r="P14" s="6" t="s">
        <v>88</v>
      </c>
      <c r="Q14" s="6" t="s">
        <v>89</v>
      </c>
      <c r="R14" s="6" t="s">
        <v>161</v>
      </c>
      <c r="S14" s="6" t="s">
        <v>162</v>
      </c>
      <c r="T14" s="6" t="s">
        <v>92</v>
      </c>
      <c r="U14" s="6">
        <v>3.4830000000000001</v>
      </c>
      <c r="V14" s="6">
        <v>3.3839999999999999</v>
      </c>
      <c r="W14" s="6">
        <v>3.4830000000000001</v>
      </c>
      <c r="X14" s="6">
        <v>1</v>
      </c>
      <c r="Y14" s="6" t="s">
        <v>93</v>
      </c>
      <c r="Z14" s="6" t="s">
        <v>94</v>
      </c>
      <c r="AA14" s="6" t="s">
        <v>95</v>
      </c>
      <c r="AB14" s="6" t="s">
        <v>75</v>
      </c>
      <c r="AC14" s="6" t="s">
        <v>75</v>
      </c>
      <c r="AD14" s="6" t="s">
        <v>76</v>
      </c>
      <c r="AE14" s="6" t="s">
        <v>75</v>
      </c>
      <c r="AF14" s="6" t="s">
        <v>75</v>
      </c>
      <c r="AG14" s="6" t="s">
        <v>75</v>
      </c>
      <c r="AH14" s="6" t="s">
        <v>75</v>
      </c>
      <c r="AI14" s="6" t="s">
        <v>75</v>
      </c>
      <c r="AJ14" s="6" t="s">
        <v>163</v>
      </c>
      <c r="AK14" s="6" t="s">
        <v>152</v>
      </c>
      <c r="AL14" s="6" t="s">
        <v>75</v>
      </c>
      <c r="AM14" s="6" t="s">
        <v>164</v>
      </c>
      <c r="AN14" s="6" t="s">
        <v>75</v>
      </c>
      <c r="AO14" s="6" t="s">
        <v>75</v>
      </c>
      <c r="AP14" s="6" t="s">
        <v>87</v>
      </c>
      <c r="AQ14" s="6" t="s">
        <v>165</v>
      </c>
      <c r="AR14" s="6" t="s">
        <v>75</v>
      </c>
      <c r="AS14" s="6" t="s">
        <v>75</v>
      </c>
      <c r="AT14" s="6">
        <v>3.4830000000000001</v>
      </c>
      <c r="AU14" s="6">
        <v>12000</v>
      </c>
      <c r="AV14" s="6">
        <v>0</v>
      </c>
      <c r="AW14" s="6">
        <v>0</v>
      </c>
      <c r="AX14" s="6">
        <v>32</v>
      </c>
      <c r="AY14" s="6" t="s">
        <v>100</v>
      </c>
      <c r="AZ14" s="7">
        <f t="shared" si="0"/>
        <v>45097</v>
      </c>
      <c r="BA14" s="5">
        <f t="shared" ca="1" si="1"/>
        <v>5</v>
      </c>
      <c r="BB14" s="5" t="str">
        <f ca="1">VLOOKUP(BA14,[1]匹配表!A:B,2,TRUE)</f>
        <v>3-6个月</v>
      </c>
    </row>
    <row r="15" spans="1:54" s="4" customFormat="1" x14ac:dyDescent="0.15">
      <c r="A15" s="6" t="s">
        <v>53</v>
      </c>
      <c r="B15" s="6" t="s">
        <v>54</v>
      </c>
      <c r="C15" s="6" t="s">
        <v>55</v>
      </c>
      <c r="D15" s="6" t="s">
        <v>56</v>
      </c>
      <c r="E15" s="6" t="s">
        <v>57</v>
      </c>
      <c r="F15" s="6" t="s">
        <v>58</v>
      </c>
      <c r="G15" s="6" t="s">
        <v>59</v>
      </c>
      <c r="H15" s="6" t="s">
        <v>159</v>
      </c>
      <c r="I15" s="6" t="s">
        <v>160</v>
      </c>
      <c r="J15" s="6" t="s">
        <v>62</v>
      </c>
      <c r="K15" s="6" t="s">
        <v>63</v>
      </c>
      <c r="L15" s="6" t="s">
        <v>84</v>
      </c>
      <c r="M15" s="6" t="s">
        <v>85</v>
      </c>
      <c r="N15" s="6" t="s">
        <v>86</v>
      </c>
      <c r="O15" s="6" t="s">
        <v>87</v>
      </c>
      <c r="P15" s="6" t="s">
        <v>88</v>
      </c>
      <c r="Q15" s="6" t="s">
        <v>89</v>
      </c>
      <c r="R15" s="6" t="s">
        <v>166</v>
      </c>
      <c r="S15" s="6" t="s">
        <v>162</v>
      </c>
      <c r="T15" s="6" t="s">
        <v>92</v>
      </c>
      <c r="U15" s="6">
        <v>3.4830000000000001</v>
      </c>
      <c r="V15" s="6">
        <v>3.3879999999999999</v>
      </c>
      <c r="W15" s="6">
        <v>3.4830000000000001</v>
      </c>
      <c r="X15" s="6">
        <v>1</v>
      </c>
      <c r="Y15" s="6" t="s">
        <v>119</v>
      </c>
      <c r="Z15" s="6" t="s">
        <v>120</v>
      </c>
      <c r="AA15" s="6" t="s">
        <v>95</v>
      </c>
      <c r="AB15" s="6" t="s">
        <v>75</v>
      </c>
      <c r="AC15" s="6" t="s">
        <v>75</v>
      </c>
      <c r="AD15" s="6" t="s">
        <v>76</v>
      </c>
      <c r="AE15" s="6" t="s">
        <v>75</v>
      </c>
      <c r="AF15" s="6" t="s">
        <v>75</v>
      </c>
      <c r="AG15" s="6" t="s">
        <v>75</v>
      </c>
      <c r="AH15" s="6" t="s">
        <v>75</v>
      </c>
      <c r="AI15" s="6" t="s">
        <v>75</v>
      </c>
      <c r="AJ15" s="6" t="s">
        <v>167</v>
      </c>
      <c r="AK15" s="6" t="s">
        <v>152</v>
      </c>
      <c r="AL15" s="6" t="s">
        <v>75</v>
      </c>
      <c r="AM15" s="6" t="s">
        <v>168</v>
      </c>
      <c r="AN15" s="6" t="s">
        <v>75</v>
      </c>
      <c r="AO15" s="6" t="s">
        <v>75</v>
      </c>
      <c r="AP15" s="6" t="s">
        <v>87</v>
      </c>
      <c r="AQ15" s="6" t="s">
        <v>169</v>
      </c>
      <c r="AR15" s="6" t="s">
        <v>75</v>
      </c>
      <c r="AS15" s="6" t="s">
        <v>170</v>
      </c>
      <c r="AT15" s="6">
        <v>3.4830000000000001</v>
      </c>
      <c r="AU15" s="6">
        <v>12000</v>
      </c>
      <c r="AV15" s="6">
        <v>0</v>
      </c>
      <c r="AW15" s="6">
        <v>0</v>
      </c>
      <c r="AX15" s="6">
        <v>32</v>
      </c>
      <c r="AY15" s="6" t="s">
        <v>100</v>
      </c>
      <c r="AZ15" s="7">
        <f t="shared" si="0"/>
        <v>45097</v>
      </c>
      <c r="BA15" s="5">
        <f t="shared" ca="1" si="1"/>
        <v>5</v>
      </c>
      <c r="BB15" s="5" t="str">
        <f ca="1">VLOOKUP(BA15,[1]匹配表!A:B,2,TRUE)</f>
        <v>3-6个月</v>
      </c>
    </row>
    <row r="16" spans="1:54" s="4" customFormat="1" x14ac:dyDescent="0.15">
      <c r="A16" s="6" t="s">
        <v>53</v>
      </c>
      <c r="B16" s="6" t="s">
        <v>54</v>
      </c>
      <c r="C16" s="6" t="s">
        <v>55</v>
      </c>
      <c r="D16" s="6" t="s">
        <v>56</v>
      </c>
      <c r="E16" s="6" t="s">
        <v>57</v>
      </c>
      <c r="F16" s="6" t="s">
        <v>58</v>
      </c>
      <c r="G16" s="6" t="s">
        <v>59</v>
      </c>
      <c r="H16" s="6" t="s">
        <v>171</v>
      </c>
      <c r="I16" s="6" t="s">
        <v>172</v>
      </c>
      <c r="J16" s="6" t="s">
        <v>62</v>
      </c>
      <c r="K16" s="6" t="s">
        <v>63</v>
      </c>
      <c r="L16" s="6" t="s">
        <v>84</v>
      </c>
      <c r="M16" s="6" t="s">
        <v>85</v>
      </c>
      <c r="N16" s="6" t="s">
        <v>86</v>
      </c>
      <c r="O16" s="6" t="s">
        <v>87</v>
      </c>
      <c r="P16" s="6" t="s">
        <v>88</v>
      </c>
      <c r="Q16" s="6" t="s">
        <v>89</v>
      </c>
      <c r="R16" s="6" t="s">
        <v>173</v>
      </c>
      <c r="S16" s="6" t="s">
        <v>118</v>
      </c>
      <c r="T16" s="6" t="s">
        <v>92</v>
      </c>
      <c r="U16" s="6">
        <v>3.4780000000000002</v>
      </c>
      <c r="V16" s="6">
        <v>3.3860000000000001</v>
      </c>
      <c r="W16" s="6">
        <v>3.4780000000000002</v>
      </c>
      <c r="X16" s="6">
        <v>1</v>
      </c>
      <c r="Y16" s="6" t="s">
        <v>93</v>
      </c>
      <c r="Z16" s="6" t="s">
        <v>94</v>
      </c>
      <c r="AA16" s="6" t="s">
        <v>95</v>
      </c>
      <c r="AB16" s="6" t="s">
        <v>75</v>
      </c>
      <c r="AC16" s="6" t="s">
        <v>75</v>
      </c>
      <c r="AD16" s="6" t="s">
        <v>76</v>
      </c>
      <c r="AE16" s="6" t="s">
        <v>75</v>
      </c>
      <c r="AF16" s="6" t="s">
        <v>75</v>
      </c>
      <c r="AG16" s="6" t="s">
        <v>75</v>
      </c>
      <c r="AH16" s="6" t="s">
        <v>75</v>
      </c>
      <c r="AI16" s="6" t="s">
        <v>75</v>
      </c>
      <c r="AJ16" s="6" t="s">
        <v>174</v>
      </c>
      <c r="AK16" s="6" t="s">
        <v>152</v>
      </c>
      <c r="AL16" s="6" t="s">
        <v>75</v>
      </c>
      <c r="AM16" s="6" t="s">
        <v>175</v>
      </c>
      <c r="AN16" s="6" t="s">
        <v>75</v>
      </c>
      <c r="AO16" s="6" t="s">
        <v>75</v>
      </c>
      <c r="AP16" s="6" t="s">
        <v>87</v>
      </c>
      <c r="AQ16" s="6" t="s">
        <v>176</v>
      </c>
      <c r="AR16" s="6" t="s">
        <v>75</v>
      </c>
      <c r="AS16" s="6" t="s">
        <v>170</v>
      </c>
      <c r="AT16" s="6">
        <v>3.4780000000000002</v>
      </c>
      <c r="AU16" s="6">
        <v>12000</v>
      </c>
      <c r="AV16" s="6">
        <v>0</v>
      </c>
      <c r="AW16" s="6">
        <v>0</v>
      </c>
      <c r="AX16" s="6">
        <v>28</v>
      </c>
      <c r="AY16" s="6" t="s">
        <v>100</v>
      </c>
      <c r="AZ16" s="7">
        <f t="shared" si="0"/>
        <v>45097</v>
      </c>
      <c r="BA16" s="5">
        <f t="shared" ca="1" si="1"/>
        <v>5</v>
      </c>
      <c r="BB16" s="5" t="str">
        <f ca="1">VLOOKUP(BA16,[1]匹配表!A:B,2,TRUE)</f>
        <v>3-6个月</v>
      </c>
    </row>
    <row r="17" spans="21:21" s="4" customFormat="1" x14ac:dyDescent="0.15">
      <c r="U17" s="4">
        <f>SUM(U2:U16)</f>
        <v>50.568000000000005</v>
      </c>
    </row>
    <row r="18" spans="21:21" s="8" customFormat="1" x14ac:dyDescent="0.15"/>
    <row r="19" spans="21:21" s="8" customFormat="1" x14ac:dyDescent="0.15"/>
    <row r="20" spans="21:21" s="8" customFormat="1" x14ac:dyDescent="0.15"/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5" sqref="J25"/>
    </sheetView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滞存钢明细表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2023-11-22T08:16:51Z</dcterms:modified>
</cp:coreProperties>
</file>